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155" windowHeight="11760"/>
  </bookViews>
  <sheets>
    <sheet name="исполнение сметы 2022" sheetId="2" r:id="rId1"/>
  </sheets>
  <calcPr calcId="124519" refMode="R1C1"/>
</workbook>
</file>

<file path=xl/calcChain.xml><?xml version="1.0" encoding="utf-8"?>
<calcChain xmlns="http://schemas.openxmlformats.org/spreadsheetml/2006/main">
  <c r="G45" i="2"/>
  <c r="G11" l="1"/>
  <c r="G20" l="1"/>
  <c r="E11"/>
  <c r="E10" l="1"/>
  <c r="C25"/>
  <c r="C24"/>
  <c r="E8"/>
</calcChain>
</file>

<file path=xl/sharedStrings.xml><?xml version="1.0" encoding="utf-8"?>
<sst xmlns="http://schemas.openxmlformats.org/spreadsheetml/2006/main" count="78" uniqueCount="64">
  <si>
    <t>Содержание общего имущества</t>
  </si>
  <si>
    <t>Текущий ремонт</t>
  </si>
  <si>
    <t>Услуги управления</t>
  </si>
  <si>
    <t>Услуги администраторов</t>
  </si>
  <si>
    <t>ТО ворот,видео,домофонии</t>
  </si>
  <si>
    <t>ТО лифтового оборудования</t>
  </si>
  <si>
    <t>ТО газовой котельной</t>
  </si>
  <si>
    <t>ТО сист.трев.сигнал</t>
  </si>
  <si>
    <t>АХР</t>
  </si>
  <si>
    <t>Фонд капитального ремонта</t>
  </si>
  <si>
    <t>Резервный фонд</t>
  </si>
  <si>
    <t>Площадь жилые</t>
  </si>
  <si>
    <t>Площадь н/ж без 16Н</t>
  </si>
  <si>
    <t>Площадь 16Н</t>
  </si>
  <si>
    <t>ДОХОД</t>
  </si>
  <si>
    <t>Статья дохода</t>
  </si>
  <si>
    <t>Расчет</t>
  </si>
  <si>
    <t>Обоснование</t>
  </si>
  <si>
    <t>Договор с ООО "СЦ Эльтон"</t>
  </si>
  <si>
    <t>Договор с ООО "Отис-Лифт"</t>
  </si>
  <si>
    <t>Договор с ООО "Кавис"</t>
  </si>
  <si>
    <t>Договор с ООО "Дельта-СПб"</t>
  </si>
  <si>
    <t>РАСХОД</t>
  </si>
  <si>
    <t>общая площадь</t>
  </si>
  <si>
    <t>площадь без пом.16Н</t>
  </si>
  <si>
    <t>ИТОГО ДОХОД</t>
  </si>
  <si>
    <t>ИТОГО РАСХОД</t>
  </si>
  <si>
    <t>Административно-хозяйственные расходы, в т.ч. канцтовары, программное обеспечение, обслуживание оргтехники, почтовые расходы, спецодежда, банковские расходы и т.п</t>
  </si>
  <si>
    <t>Площадь паркинга</t>
  </si>
  <si>
    <t>Площадь для расчета</t>
  </si>
  <si>
    <t>Сумма</t>
  </si>
  <si>
    <t>Статья расхода</t>
  </si>
  <si>
    <t>Расходование при необходимости в соответствии с Положением о специализированных фондах</t>
  </si>
  <si>
    <t>Расходы на оплату труда управленческого персонала, Приложение 6</t>
  </si>
  <si>
    <t>Расходы на оплату труда администраторов жилого здания, договор с ИП Адамова С.М. Приложение 6</t>
  </si>
  <si>
    <t>Председатель правления</t>
  </si>
  <si>
    <t>Главный бухгалтер</t>
  </si>
  <si>
    <t>Митусова И.А.</t>
  </si>
  <si>
    <t>надо по расчету</t>
  </si>
  <si>
    <t xml:space="preserve">с 01.01.2022 (10229,80*6,31) * 12 мес </t>
  </si>
  <si>
    <t xml:space="preserve">с 01.01.2022 (10229,80*1,33) * 12 мес </t>
  </si>
  <si>
    <t xml:space="preserve">с 01.01.2022 (8443,90*1,81) * 12 мес </t>
  </si>
  <si>
    <t xml:space="preserve">с 01.01.2022 (10229,80*1,47) * 12 мес </t>
  </si>
  <si>
    <t xml:space="preserve">с 01.01.2022 (1217,70*7,49) * 12 мес </t>
  </si>
  <si>
    <t xml:space="preserve">с 01.01.2022 (10474,80*3,17) * 12 мес </t>
  </si>
  <si>
    <t xml:space="preserve">с 01.01.2022 (10474,80*11,74) * 12 мес </t>
  </si>
  <si>
    <t>Целевой сбор на покупку поломоечной машины</t>
  </si>
  <si>
    <t xml:space="preserve">с 01.01.2022 (10229,80*2,44) * 12 мес      </t>
  </si>
  <si>
    <t>с 01.05.2022 (1217,70*21,38)*8 мес</t>
  </si>
  <si>
    <t>с 01.01.2022 (10474,80*0,31) * 4 мес                                             с 01.05.2022 (10474,80*0,32) * 8 мес</t>
  </si>
  <si>
    <t>Покупка поломоечной машины</t>
  </si>
  <si>
    <t>Планируемые работы, расходы на оплату труда Приложение 6</t>
  </si>
  <si>
    <t xml:space="preserve">Тариф, установленный Комитетом по тарифам СПб </t>
  </si>
  <si>
    <t>ТО АППЗ паркинга</t>
  </si>
  <si>
    <t>с 01.01.2022 (10474,80*21,88) * 4 мес                                               с 01.05.2022 (10474,80*21,34) * 8 мес</t>
  </si>
  <si>
    <t>с 01.01.2022 (10474,80*27,05) * 4 мес                                              с 01.05.2022 (10474,80*33,43) * 8 мес</t>
  </si>
  <si>
    <t>Начислено в квитанциях</t>
  </si>
  <si>
    <t>Фактический расход</t>
  </si>
  <si>
    <t>Кутуев К.З.</t>
  </si>
  <si>
    <t>Сумма планируемая</t>
  </si>
  <si>
    <t>Договор с ООО "ПРОК-ТОР",ООО "Экспертные системы"</t>
  </si>
  <si>
    <t>Исполнение сметы доходов и расходов ТСЖ "Петровский" на 2022 год</t>
  </si>
  <si>
    <t>с 01.01.2022 (10229,80*27,21) * 4 мес                                                         с 01.05.2022 (10229,80*29,50) * 8 мес</t>
  </si>
  <si>
    <t>Приложение №2 к материалам Общего собрания членов ТСЖ"Петровский" №1 от 22.03.23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</si>
</sst>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_-* #,##0.00\ _₽_-;\-* #,##0.00\ _₽_-;_-* &quot;-&quot;??\ _₽_-;_-@_-"/>
    <numFmt numFmtId="165" formatCode="_-* #,##0_р_._-;\-* #,##0_р_._-;_-* &quot;-&quot;??_р_._-;_-@_-"/>
  </numFmts>
  <fonts count="13">
    <font>
      <sz val="10"/>
      <name val="Arial Cyr"/>
      <charset val="204"/>
    </font>
    <font>
      <sz val="10"/>
      <name val="Arial Cyr"/>
      <charset val="204"/>
    </font>
    <font>
      <i/>
      <sz val="10"/>
      <color indexed="8"/>
      <name val="Times New Roman"/>
      <family val="1"/>
      <charset val="204"/>
    </font>
    <font>
      <b/>
      <sz val="14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Arial Cyr"/>
      <charset val="204"/>
    </font>
    <font>
      <i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Fill="1"/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" fontId="5" fillId="0" borderId="2" xfId="0" applyNumberFormat="1" applyFont="1" applyFill="1" applyBorder="1" applyAlignment="1">
      <alignment vertical="top" wrapText="1"/>
    </xf>
    <xf numFmtId="2" fontId="6" fillId="0" borderId="1" xfId="0" applyNumberFormat="1" applyFont="1" applyFill="1" applyBorder="1" applyAlignment="1">
      <alignment horizontal="right" vertical="top" wrapText="1"/>
    </xf>
    <xf numFmtId="0" fontId="8" fillId="0" borderId="1" xfId="0" applyFont="1" applyFill="1" applyBorder="1" applyAlignment="1">
      <alignment vertical="top" wrapText="1"/>
    </xf>
    <xf numFmtId="164" fontId="0" fillId="0" borderId="0" xfId="0" applyNumberFormat="1" applyFill="1"/>
    <xf numFmtId="0" fontId="7" fillId="0" borderId="1" xfId="0" applyFont="1" applyFill="1" applyBorder="1" applyAlignment="1">
      <alignment vertical="top" wrapText="1"/>
    </xf>
    <xf numFmtId="165" fontId="5" fillId="0" borderId="2" xfId="1" applyNumberFormat="1" applyFont="1" applyFill="1" applyBorder="1" applyAlignment="1">
      <alignment vertical="top" wrapText="1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9" fillId="0" borderId="1" xfId="0" applyFont="1" applyFill="1" applyBorder="1" applyAlignment="1">
      <alignment vertical="top" wrapText="1"/>
    </xf>
    <xf numFmtId="0" fontId="0" fillId="0" borderId="0" xfId="0" applyFill="1" applyBorder="1"/>
    <xf numFmtId="0" fontId="2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10" fillId="0" borderId="1" xfId="0" applyFont="1" applyFill="1" applyBorder="1" applyAlignment="1">
      <alignment vertical="top" wrapText="1"/>
    </xf>
    <xf numFmtId="165" fontId="5" fillId="0" borderId="1" xfId="1" applyNumberFormat="1" applyFont="1" applyFill="1" applyBorder="1" applyAlignment="1">
      <alignment vertical="top" wrapText="1"/>
    </xf>
    <xf numFmtId="165" fontId="0" fillId="0" borderId="0" xfId="0" applyNumberFormat="1" applyFill="1" applyBorder="1"/>
    <xf numFmtId="0" fontId="0" fillId="0" borderId="0" xfId="0" applyFill="1" applyBorder="1" applyAlignment="1">
      <alignment wrapText="1"/>
    </xf>
    <xf numFmtId="165" fontId="5" fillId="0" borderId="0" xfId="1" applyNumberFormat="1" applyFont="1" applyFill="1" applyBorder="1" applyAlignment="1">
      <alignment vertical="top" wrapText="1"/>
    </xf>
    <xf numFmtId="43" fontId="11" fillId="0" borderId="1" xfId="1" applyFont="1" applyFill="1" applyBorder="1" applyAlignment="1">
      <alignment vertical="top"/>
    </xf>
    <xf numFmtId="0" fontId="3" fillId="0" borderId="0" xfId="0" applyFont="1" applyFill="1" applyAlignment="1">
      <alignment horizontal="left" wrapText="1"/>
    </xf>
    <xf numFmtId="0" fontId="0" fillId="0" borderId="0" xfId="0" applyFill="1" applyBorder="1" applyAlignment="1">
      <alignment horizontal="center" wrapText="1"/>
    </xf>
    <xf numFmtId="0" fontId="12" fillId="0" borderId="0" xfId="0" applyFont="1" applyAlignment="1">
      <alignment horizontal="righ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9"/>
  <sheetViews>
    <sheetView tabSelected="1" workbookViewId="0">
      <selection activeCell="I22" sqref="I22"/>
    </sheetView>
  </sheetViews>
  <sheetFormatPr defaultRowHeight="12.75"/>
  <cols>
    <col min="1" max="1" width="27.42578125" style="1" customWidth="1"/>
    <col min="2" max="2" width="18.28515625" style="1" customWidth="1"/>
    <col min="3" max="3" width="18" style="1" customWidth="1"/>
    <col min="4" max="5" width="18" style="1" hidden="1" customWidth="1"/>
    <col min="6" max="6" width="30.42578125" style="1" customWidth="1"/>
    <col min="7" max="7" width="18.42578125" style="1" customWidth="1"/>
    <col min="8" max="8" width="16" style="14" customWidth="1"/>
    <col min="9" max="9" width="18.5703125" style="14" customWidth="1"/>
    <col min="10" max="10" width="9.140625" style="14"/>
    <col min="11" max="16384" width="9.140625" style="1"/>
  </cols>
  <sheetData>
    <row r="1" spans="1:9" s="14" customFormat="1" ht="24.75" customHeight="1">
      <c r="A1" s="25" t="s">
        <v>63</v>
      </c>
      <c r="B1" s="25"/>
      <c r="C1" s="25"/>
      <c r="D1" s="25"/>
      <c r="E1" s="25"/>
      <c r="F1" s="25"/>
      <c r="G1" s="25"/>
    </row>
    <row r="2" spans="1:9" s="14" customFormat="1" ht="7.5" customHeight="1">
      <c r="A2" s="15"/>
      <c r="B2" s="15"/>
      <c r="C2" s="15"/>
      <c r="D2" s="15"/>
      <c r="E2" s="15"/>
      <c r="F2" s="15"/>
    </row>
    <row r="3" spans="1:9" s="14" customFormat="1" ht="39.75" customHeight="1">
      <c r="A3" s="23" t="s">
        <v>61</v>
      </c>
      <c r="B3" s="23"/>
      <c r="C3" s="23"/>
      <c r="D3" s="23"/>
      <c r="E3" s="23"/>
      <c r="F3" s="23"/>
    </row>
    <row r="4" spans="1:9" s="14" customFormat="1" ht="12.75" customHeight="1">
      <c r="A4" s="16"/>
      <c r="B4" s="16"/>
      <c r="C4" s="16"/>
      <c r="D4" s="16"/>
      <c r="E4" s="16"/>
      <c r="F4" s="16"/>
    </row>
    <row r="5" spans="1:9" s="14" customFormat="1" ht="20.25" customHeight="1">
      <c r="A5" s="16" t="s">
        <v>14</v>
      </c>
      <c r="B5" s="16"/>
      <c r="C5" s="16"/>
      <c r="D5" s="16"/>
      <c r="E5" s="16"/>
      <c r="F5" s="16"/>
    </row>
    <row r="6" spans="1:9" s="14" customFormat="1" ht="11.25" customHeight="1">
      <c r="A6" s="16"/>
      <c r="B6" s="16"/>
      <c r="C6" s="16"/>
      <c r="D6" s="16"/>
      <c r="E6" s="16"/>
      <c r="F6" s="16"/>
    </row>
    <row r="7" spans="1:9" ht="42" customHeight="1">
      <c r="A7" s="13" t="s">
        <v>15</v>
      </c>
      <c r="B7" s="13" t="s">
        <v>29</v>
      </c>
      <c r="C7" s="13" t="s">
        <v>59</v>
      </c>
      <c r="D7" s="13" t="s">
        <v>38</v>
      </c>
      <c r="E7" s="13"/>
      <c r="F7" s="13" t="s">
        <v>16</v>
      </c>
      <c r="G7" s="13" t="s">
        <v>56</v>
      </c>
    </row>
    <row r="8" spans="1:9" ht="30.75" customHeight="1">
      <c r="A8" s="17" t="s">
        <v>0</v>
      </c>
      <c r="B8" s="5">
        <v>10229.799999999999</v>
      </c>
      <c r="C8" s="9">
        <v>3527644.2319999998</v>
      </c>
      <c r="D8" s="9">
        <v>3527000</v>
      </c>
      <c r="E8" s="9">
        <f>D8-C8</f>
        <v>-644.23199999984354</v>
      </c>
      <c r="F8" s="2" t="s">
        <v>62</v>
      </c>
      <c r="G8" s="18">
        <v>3527645</v>
      </c>
      <c r="H8" s="19"/>
    </row>
    <row r="9" spans="1:9" ht="23.25" customHeight="1">
      <c r="A9" s="17" t="s">
        <v>1</v>
      </c>
      <c r="B9" s="5">
        <v>10229.799999999999</v>
      </c>
      <c r="C9" s="9">
        <v>774600.45599999989</v>
      </c>
      <c r="D9" s="9">
        <v>774600</v>
      </c>
      <c r="E9" s="9"/>
      <c r="F9" s="2" t="s">
        <v>39</v>
      </c>
      <c r="G9" s="18">
        <v>774602</v>
      </c>
      <c r="H9" s="19"/>
    </row>
    <row r="10" spans="1:9" ht="28.5" customHeight="1">
      <c r="A10" s="17" t="s">
        <v>2</v>
      </c>
      <c r="B10" s="5">
        <v>10474.799999999999</v>
      </c>
      <c r="C10" s="9">
        <v>2705012.352</v>
      </c>
      <c r="D10" s="9">
        <v>2704982.9913600003</v>
      </c>
      <c r="E10" s="9">
        <f>D10-C10</f>
        <v>-29.360639999620616</v>
      </c>
      <c r="F10" s="2" t="s">
        <v>54</v>
      </c>
      <c r="G10" s="18">
        <v>2705014</v>
      </c>
      <c r="H10" s="19"/>
    </row>
    <row r="11" spans="1:9" ht="25.5">
      <c r="A11" s="17" t="s">
        <v>3</v>
      </c>
      <c r="B11" s="5">
        <v>10474.799999999999</v>
      </c>
      <c r="C11" s="9">
        <v>3800381.76</v>
      </c>
      <c r="D11" s="9">
        <v>3848503.6799999997</v>
      </c>
      <c r="E11" s="9">
        <f>D11-C11</f>
        <v>48121.919999999925</v>
      </c>
      <c r="F11" s="2" t="s">
        <v>55</v>
      </c>
      <c r="G11" s="18">
        <f>10474.8*27.05*4+10474.8*33.43*8</f>
        <v>3934753.8719999995</v>
      </c>
      <c r="H11" s="19"/>
      <c r="I11" s="20"/>
    </row>
    <row r="12" spans="1:9" ht="27" customHeight="1">
      <c r="A12" s="17" t="s">
        <v>4</v>
      </c>
      <c r="B12" s="5">
        <v>10229.799999999999</v>
      </c>
      <c r="C12" s="9">
        <v>163267.60800000001</v>
      </c>
      <c r="D12" s="9"/>
      <c r="E12" s="9"/>
      <c r="F12" s="2" t="s">
        <v>40</v>
      </c>
      <c r="G12" s="18">
        <v>150472</v>
      </c>
      <c r="H12" s="19"/>
      <c r="I12" s="24"/>
    </row>
    <row r="13" spans="1:9" ht="27" customHeight="1">
      <c r="A13" s="17" t="s">
        <v>5</v>
      </c>
      <c r="B13" s="5">
        <v>8443.9</v>
      </c>
      <c r="C13" s="9">
        <v>183401.50799999997</v>
      </c>
      <c r="D13" s="9"/>
      <c r="E13" s="9"/>
      <c r="F13" s="2" t="s">
        <v>41</v>
      </c>
      <c r="G13" s="18">
        <v>174018</v>
      </c>
      <c r="H13" s="19"/>
      <c r="I13" s="24"/>
    </row>
    <row r="14" spans="1:9" ht="27" customHeight="1">
      <c r="A14" s="17" t="s">
        <v>6</v>
      </c>
      <c r="B14" s="5">
        <v>10229.799999999999</v>
      </c>
      <c r="C14" s="9">
        <v>180453.67199999999</v>
      </c>
      <c r="D14" s="9"/>
      <c r="E14" s="9"/>
      <c r="F14" s="2" t="s">
        <v>42</v>
      </c>
      <c r="G14" s="18">
        <v>180454</v>
      </c>
      <c r="H14" s="19"/>
    </row>
    <row r="15" spans="1:9" ht="27" customHeight="1">
      <c r="A15" s="17" t="s">
        <v>53</v>
      </c>
      <c r="B15" s="5">
        <v>1217.7</v>
      </c>
      <c r="C15" s="9">
        <v>109446.876</v>
      </c>
      <c r="D15" s="9"/>
      <c r="E15" s="9"/>
      <c r="F15" s="2" t="s">
        <v>43</v>
      </c>
      <c r="G15" s="18">
        <v>109445</v>
      </c>
      <c r="H15" s="19"/>
    </row>
    <row r="16" spans="1:9" ht="40.5" customHeight="1">
      <c r="A16" s="17" t="s">
        <v>46</v>
      </c>
      <c r="B16" s="5">
        <v>1217.7</v>
      </c>
      <c r="C16" s="9">
        <v>208275.408</v>
      </c>
      <c r="D16" s="9">
        <v>208110</v>
      </c>
      <c r="E16" s="9"/>
      <c r="F16" s="2" t="s">
        <v>48</v>
      </c>
      <c r="G16" s="18">
        <v>208277</v>
      </c>
      <c r="H16" s="19"/>
    </row>
    <row r="17" spans="1:8" ht="32.25" customHeight="1">
      <c r="A17" s="17" t="s">
        <v>7</v>
      </c>
      <c r="B17" s="5">
        <v>10474.799999999999</v>
      </c>
      <c r="C17" s="9">
        <v>39804.239999999998</v>
      </c>
      <c r="D17" s="9"/>
      <c r="E17" s="9"/>
      <c r="F17" s="2" t="s">
        <v>49</v>
      </c>
      <c r="G17" s="18">
        <v>39803</v>
      </c>
      <c r="H17" s="19"/>
    </row>
    <row r="18" spans="1:8" ht="29.25" customHeight="1">
      <c r="A18" s="17" t="s">
        <v>8</v>
      </c>
      <c r="B18" s="5">
        <v>10229.799999999999</v>
      </c>
      <c r="C18" s="9">
        <v>299528.54399999999</v>
      </c>
      <c r="D18" s="9"/>
      <c r="E18" s="9"/>
      <c r="F18" s="2" t="s">
        <v>47</v>
      </c>
      <c r="G18" s="18">
        <v>299530</v>
      </c>
      <c r="H18" s="19"/>
    </row>
    <row r="19" spans="1:8" ht="19.5" customHeight="1">
      <c r="A19" s="17" t="s">
        <v>10</v>
      </c>
      <c r="B19" s="5">
        <v>10474.799999999999</v>
      </c>
      <c r="C19" s="9">
        <v>398461.39199999993</v>
      </c>
      <c r="D19" s="9"/>
      <c r="E19" s="9"/>
      <c r="F19" s="2" t="s">
        <v>44</v>
      </c>
      <c r="G19" s="18">
        <v>398462</v>
      </c>
      <c r="H19" s="19"/>
    </row>
    <row r="20" spans="1:8" ht="24" customHeight="1">
      <c r="A20" s="3" t="s">
        <v>25</v>
      </c>
      <c r="B20" s="5"/>
      <c r="C20" s="9">
        <v>12390278.047999999</v>
      </c>
      <c r="D20" s="9"/>
      <c r="E20" s="9"/>
      <c r="F20" s="6"/>
      <c r="G20" s="18">
        <f>SUM(G8:G19)</f>
        <v>12502475.872</v>
      </c>
      <c r="H20" s="19"/>
    </row>
    <row r="21" spans="1:8" ht="19.5" customHeight="1">
      <c r="A21" s="2" t="s">
        <v>9</v>
      </c>
      <c r="B21" s="5">
        <v>10474.799999999999</v>
      </c>
      <c r="C21" s="4">
        <v>1475689.8239999998</v>
      </c>
      <c r="D21" s="4"/>
      <c r="E21" s="4"/>
      <c r="F21" s="8" t="s">
        <v>45</v>
      </c>
      <c r="G21" s="18">
        <v>1476691</v>
      </c>
      <c r="H21" s="19"/>
    </row>
    <row r="23" spans="1:8">
      <c r="A23" s="10" t="s">
        <v>11</v>
      </c>
      <c r="B23" s="11">
        <v>8443.9</v>
      </c>
      <c r="F23" s="12"/>
    </row>
    <row r="24" spans="1:8">
      <c r="A24" s="10" t="s">
        <v>12</v>
      </c>
      <c r="B24" s="11">
        <v>568.20000000000005</v>
      </c>
      <c r="C24" s="10">
        <f>B23+B24+B25+B26</f>
        <v>10474.800000000001</v>
      </c>
      <c r="D24" s="10"/>
      <c r="E24" s="10"/>
      <c r="F24" s="11" t="s">
        <v>23</v>
      </c>
    </row>
    <row r="25" spans="1:8">
      <c r="A25" s="10" t="s">
        <v>13</v>
      </c>
      <c r="B25" s="11">
        <v>245</v>
      </c>
      <c r="C25" s="10">
        <f>B23+B24+B26</f>
        <v>10229.800000000001</v>
      </c>
      <c r="D25" s="10"/>
      <c r="E25" s="10"/>
      <c r="F25" s="11" t="s">
        <v>24</v>
      </c>
    </row>
    <row r="26" spans="1:8">
      <c r="A26" s="10" t="s">
        <v>28</v>
      </c>
      <c r="B26" s="11">
        <v>1217.7</v>
      </c>
      <c r="F26" s="12"/>
    </row>
    <row r="28" spans="1:8" s="14" customFormat="1" ht="41.25" customHeight="1">
      <c r="A28" s="23" t="s">
        <v>61</v>
      </c>
      <c r="B28" s="23"/>
      <c r="C28" s="23"/>
      <c r="D28" s="23"/>
      <c r="E28" s="23"/>
      <c r="F28" s="23"/>
    </row>
    <row r="29" spans="1:8" ht="7.5" customHeight="1"/>
    <row r="30" spans="1:8" ht="18">
      <c r="A30" s="16" t="s">
        <v>22</v>
      </c>
      <c r="C30" s="7"/>
      <c r="D30" s="7"/>
      <c r="E30" s="7"/>
    </row>
    <row r="32" spans="1:8" ht="35.25" customHeight="1">
      <c r="A32" s="13" t="s">
        <v>31</v>
      </c>
      <c r="B32" s="13" t="s">
        <v>29</v>
      </c>
      <c r="C32" s="13" t="s">
        <v>30</v>
      </c>
      <c r="D32" s="13"/>
      <c r="E32" s="13"/>
      <c r="F32" s="13" t="s">
        <v>17</v>
      </c>
      <c r="G32" s="10" t="s">
        <v>57</v>
      </c>
      <c r="H32" s="20"/>
    </row>
    <row r="33" spans="1:9" ht="31.5" customHeight="1">
      <c r="A33" s="2" t="s">
        <v>0</v>
      </c>
      <c r="B33" s="5">
        <v>10229.799999999999</v>
      </c>
      <c r="C33" s="9">
        <v>3527644.2319999998</v>
      </c>
      <c r="D33" s="9"/>
      <c r="E33" s="9"/>
      <c r="F33" s="2" t="s">
        <v>51</v>
      </c>
      <c r="G33" s="22">
        <v>4056568</v>
      </c>
      <c r="H33" s="19"/>
      <c r="I33" s="19"/>
    </row>
    <row r="34" spans="1:9" ht="31.5" customHeight="1">
      <c r="A34" s="2" t="s">
        <v>1</v>
      </c>
      <c r="B34" s="5">
        <v>10229.799999999999</v>
      </c>
      <c r="C34" s="9">
        <v>774600.45599999989</v>
      </c>
      <c r="D34" s="9"/>
      <c r="E34" s="9"/>
      <c r="F34" s="2" t="s">
        <v>52</v>
      </c>
      <c r="G34" s="22">
        <v>998391</v>
      </c>
      <c r="H34" s="19"/>
    </row>
    <row r="35" spans="1:9" ht="28.5" customHeight="1">
      <c r="A35" s="2" t="s">
        <v>2</v>
      </c>
      <c r="B35" s="5">
        <v>10474.799999999999</v>
      </c>
      <c r="C35" s="9">
        <v>2705012.352</v>
      </c>
      <c r="D35" s="9"/>
      <c r="E35" s="9"/>
      <c r="F35" s="2" t="s">
        <v>33</v>
      </c>
      <c r="G35" s="22">
        <v>2818353</v>
      </c>
      <c r="H35" s="19"/>
    </row>
    <row r="36" spans="1:9" ht="42" customHeight="1">
      <c r="A36" s="2" t="s">
        <v>3</v>
      </c>
      <c r="B36" s="5">
        <v>10474.799999999999</v>
      </c>
      <c r="C36" s="9">
        <v>3800381.76</v>
      </c>
      <c r="D36" s="9"/>
      <c r="E36" s="9"/>
      <c r="F36" s="2" t="s">
        <v>34</v>
      </c>
      <c r="G36" s="22">
        <v>3942096</v>
      </c>
      <c r="H36" s="19"/>
      <c r="I36" s="20"/>
    </row>
    <row r="37" spans="1:9" ht="22.5" customHeight="1">
      <c r="A37" s="2" t="s">
        <v>4</v>
      </c>
      <c r="B37" s="5">
        <v>10229.799999999999</v>
      </c>
      <c r="C37" s="9">
        <v>163267.60800000001</v>
      </c>
      <c r="D37" s="9"/>
      <c r="E37" s="9"/>
      <c r="F37" s="2" t="s">
        <v>18</v>
      </c>
      <c r="G37" s="22">
        <v>162060</v>
      </c>
      <c r="H37" s="19"/>
      <c r="I37" s="19"/>
    </row>
    <row r="38" spans="1:9" ht="24.75" customHeight="1">
      <c r="A38" s="2" t="s">
        <v>5</v>
      </c>
      <c r="B38" s="5">
        <v>8443.9</v>
      </c>
      <c r="C38" s="9">
        <v>183401.50799999997</v>
      </c>
      <c r="D38" s="9"/>
      <c r="E38" s="9"/>
      <c r="F38" s="2" t="s">
        <v>19</v>
      </c>
      <c r="G38" s="22">
        <v>179898</v>
      </c>
      <c r="H38" s="19"/>
    </row>
    <row r="39" spans="1:9" ht="25.5" customHeight="1">
      <c r="A39" s="2" t="s">
        <v>6</v>
      </c>
      <c r="B39" s="5">
        <v>10229.799999999999</v>
      </c>
      <c r="C39" s="9">
        <v>180453.67199999999</v>
      </c>
      <c r="D39" s="9"/>
      <c r="E39" s="9"/>
      <c r="F39" s="2" t="s">
        <v>20</v>
      </c>
      <c r="G39" s="22">
        <v>180000</v>
      </c>
      <c r="H39" s="19"/>
    </row>
    <row r="40" spans="1:9" ht="25.5">
      <c r="A40" s="2" t="s">
        <v>53</v>
      </c>
      <c r="B40" s="5">
        <v>1217.7</v>
      </c>
      <c r="C40" s="9">
        <v>109446.876</v>
      </c>
      <c r="D40" s="9"/>
      <c r="E40" s="9"/>
      <c r="F40" s="2" t="s">
        <v>60</v>
      </c>
      <c r="G40" s="22">
        <v>109031</v>
      </c>
      <c r="H40" s="19"/>
    </row>
    <row r="41" spans="1:9" ht="26.25" customHeight="1">
      <c r="A41" s="2" t="s">
        <v>50</v>
      </c>
      <c r="B41" s="5">
        <v>1217.7</v>
      </c>
      <c r="C41" s="9">
        <v>208275.408</v>
      </c>
      <c r="D41" s="9"/>
      <c r="E41" s="9"/>
      <c r="F41" s="2" t="s">
        <v>50</v>
      </c>
      <c r="G41" s="22">
        <v>208110</v>
      </c>
      <c r="H41" s="19"/>
    </row>
    <row r="42" spans="1:9" ht="29.25" customHeight="1">
      <c r="A42" s="2" t="s">
        <v>7</v>
      </c>
      <c r="B42" s="5">
        <v>10474.799999999999</v>
      </c>
      <c r="C42" s="9">
        <v>39804.239999999998</v>
      </c>
      <c r="D42" s="9"/>
      <c r="E42" s="9"/>
      <c r="F42" s="2" t="s">
        <v>21</v>
      </c>
      <c r="G42" s="22">
        <v>39600</v>
      </c>
      <c r="H42" s="19"/>
    </row>
    <row r="43" spans="1:9" ht="83.25" customHeight="1">
      <c r="A43" s="2" t="s">
        <v>8</v>
      </c>
      <c r="B43" s="5">
        <v>10229.799999999999</v>
      </c>
      <c r="C43" s="9">
        <v>299528.54399999999</v>
      </c>
      <c r="D43" s="9"/>
      <c r="E43" s="9"/>
      <c r="F43" s="2" t="s">
        <v>27</v>
      </c>
      <c r="G43" s="22">
        <v>500393.76999999996</v>
      </c>
      <c r="H43" s="19"/>
    </row>
    <row r="44" spans="1:9" ht="44.25" customHeight="1">
      <c r="A44" s="2" t="s">
        <v>10</v>
      </c>
      <c r="B44" s="5">
        <v>10474.799999999999</v>
      </c>
      <c r="C44" s="9">
        <v>398461.39199999993</v>
      </c>
      <c r="D44" s="9"/>
      <c r="E44" s="9"/>
      <c r="F44" s="2" t="s">
        <v>32</v>
      </c>
      <c r="G44" s="22">
        <v>505051</v>
      </c>
      <c r="H44" s="19"/>
    </row>
    <row r="45" spans="1:9" ht="30.75" customHeight="1">
      <c r="A45" s="2" t="s">
        <v>26</v>
      </c>
      <c r="B45" s="5"/>
      <c r="C45" s="9">
        <v>12390278.047999999</v>
      </c>
      <c r="D45" s="9"/>
      <c r="E45" s="9"/>
      <c r="F45" s="2"/>
      <c r="G45" s="18">
        <f t="shared" ref="G45" si="0">SUM(G33:G44)</f>
        <v>13699551.77</v>
      </c>
      <c r="H45" s="21"/>
    </row>
    <row r="47" spans="1:9">
      <c r="A47" s="14" t="s">
        <v>35</v>
      </c>
      <c r="C47" s="1" t="s">
        <v>58</v>
      </c>
    </row>
    <row r="49" spans="1:3">
      <c r="A49" s="1" t="s">
        <v>36</v>
      </c>
      <c r="C49" s="1" t="s">
        <v>37</v>
      </c>
    </row>
  </sheetData>
  <mergeCells count="4">
    <mergeCell ref="A3:F3"/>
    <mergeCell ref="A28:F28"/>
    <mergeCell ref="I12:I13"/>
    <mergeCell ref="A1:G1"/>
  </mergeCells>
  <pageMargins left="0.35433070866141736" right="0.43307086614173229" top="0" bottom="0" header="0.51181102362204722" footer="0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исполнение сметы 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</dc:creator>
  <cp:lastModifiedBy>Alex</cp:lastModifiedBy>
  <cp:lastPrinted>2023-03-10T10:39:35Z</cp:lastPrinted>
  <dcterms:created xsi:type="dcterms:W3CDTF">2021-03-03T12:01:01Z</dcterms:created>
  <dcterms:modified xsi:type="dcterms:W3CDTF">2023-03-10T10:46:31Z</dcterms:modified>
</cp:coreProperties>
</file>